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370" yWindow="2025" windowWidth="11715" windowHeight="6930" tabRatio="1000" activeTab="1"/>
  </bookViews>
  <sheets>
    <sheet name="อนุ ก.2(4)" sheetId="37" r:id="rId1"/>
    <sheet name="อนุ ก.2(5)" sheetId="38" r:id="rId2"/>
  </sheets>
  <definedNames>
    <definedName name="_xlnm.Print_Titles" localSheetId="0">'อนุ ก.2(4)'!$1:$10</definedName>
    <definedName name="_xlnm.Print_Titles" localSheetId="1">'อนุ ก.2(5)'!$1:$10</definedName>
  </definedNames>
  <calcPr calcId="124519"/>
</workbook>
</file>

<file path=xl/calcChain.xml><?xml version="1.0" encoding="utf-8"?>
<calcChain xmlns="http://schemas.openxmlformats.org/spreadsheetml/2006/main">
  <c r="H34" i="38"/>
  <c r="H33" s="1"/>
  <c r="H32"/>
  <c r="H31"/>
  <c r="H30"/>
  <c r="H29"/>
  <c r="H28"/>
  <c r="H27"/>
  <c r="H26"/>
  <c r="H25"/>
  <c r="H24" s="1"/>
  <c r="H22"/>
  <c r="H21"/>
  <c r="H20"/>
  <c r="H19"/>
  <c r="H18"/>
  <c r="H16"/>
  <c r="H15"/>
  <c r="H14"/>
  <c r="H32" i="37"/>
  <c r="H15"/>
  <c r="H28"/>
  <c r="H27"/>
  <c r="H25"/>
  <c r="H34"/>
  <c r="H30"/>
  <c r="H22"/>
  <c r="H31"/>
  <c r="H16"/>
  <c r="H19"/>
  <c r="H20"/>
  <c r="H21"/>
  <c r="H26"/>
  <c r="H17" i="38" l="1"/>
  <c r="H13" s="1"/>
  <c r="H12" s="1"/>
  <c r="H11" s="1"/>
  <c r="H36" s="1"/>
  <c r="H29" i="37"/>
  <c r="H14"/>
  <c r="H24"/>
  <c r="H33"/>
  <c r="H18"/>
  <c r="H17" l="1"/>
  <c r="H13"/>
  <c r="H12" l="1"/>
  <c r="H11" s="1"/>
  <c r="H36" s="1"/>
</calcChain>
</file>

<file path=xl/sharedStrings.xml><?xml version="1.0" encoding="utf-8"?>
<sst xmlns="http://schemas.openxmlformats.org/spreadsheetml/2006/main" count="220" uniqueCount="82">
  <si>
    <t>ลำดับ</t>
  </si>
  <si>
    <t>ค่าใช้จ่ายในพิธีเปิด-ปิด</t>
  </si>
  <si>
    <t>รวมเป็นเงิน</t>
  </si>
  <si>
    <t>จำนวน</t>
  </si>
  <si>
    <t>หมายเหตุ</t>
  </si>
  <si>
    <t>รายละเอียดความต้องการ งป.ในการเปิดการศึกษา/อบรม/ประชุม/สัมมนา</t>
  </si>
  <si>
    <t>ระยะเวลา</t>
  </si>
  <si>
    <t xml:space="preserve">                  </t>
  </si>
  <si>
    <t>ค่าใช้จ่ายกลุ่มที่ 2</t>
  </si>
  <si>
    <t>อนุผนวก 2 ของผนวก ก</t>
  </si>
  <si>
    <t>งบรายจ่าย/ยอดค่าใช้จ่าย/ลักษณะการจ่าย/รายการ</t>
  </si>
  <si>
    <t>การคำนวณค่าใช้จ่าย</t>
  </si>
  <si>
    <t>อัตรา</t>
  </si>
  <si>
    <t>หน่วยนับ (บาท/...)</t>
  </si>
  <si>
    <t>หน่วยนับ</t>
  </si>
  <si>
    <t>รวม (บาท)</t>
  </si>
  <si>
    <t>งบรายจ่ายอื่น</t>
  </si>
  <si>
    <t>กิจกรรมหลัก (BA) : ...การดำรงสภาพกำลังพล ............................................................................................</t>
  </si>
  <si>
    <t>กิจกรรมรอง (BSA) : ..การเสริมสร้างและพัฒนาประสิทธิภาพ ทักษะ ความรู้ ความชำนาญและประสบการณ์...........................</t>
  </si>
  <si>
    <t>คน</t>
  </si>
  <si>
    <t>ชม.</t>
  </si>
  <si>
    <t>ยอดค่าใช้จ่ายในการฝึกศึกษาตามวงรอบและฝึกศึกษาพิเศษ</t>
  </si>
  <si>
    <t>ค่าตอบแทน</t>
  </si>
  <si>
    <t>ค่าสอน/ค่าสมนาคุณ วิทยากร (ข้าราชการใน ทร.)</t>
  </si>
  <si>
    <t>ค่าใช้สอย</t>
  </si>
  <si>
    <t>ครั้ง</t>
  </si>
  <si>
    <t>งาน</t>
  </si>
  <si>
    <t>ค่าเครื่องดื่มผู้เข้าร่วมพิธีเปิด - ปิด</t>
  </si>
  <si>
    <t>วัน</t>
  </si>
  <si>
    <t>ค่าเครื่องดื่มวิทยากร</t>
  </si>
  <si>
    <t>ค่าอาหารกลางวัน</t>
  </si>
  <si>
    <t>คืน</t>
  </si>
  <si>
    <t>-</t>
  </si>
  <si>
    <t>1.1</t>
  </si>
  <si>
    <t>1.1.1.</t>
  </si>
  <si>
    <t>1.1.1.1</t>
  </si>
  <si>
    <t>1.1.2</t>
  </si>
  <si>
    <t>1.1.2.1</t>
  </si>
  <si>
    <t>(1)</t>
  </si>
  <si>
    <t>(2)</t>
  </si>
  <si>
    <t>(3)</t>
  </si>
  <si>
    <t>(4)</t>
  </si>
  <si>
    <t>(5)</t>
  </si>
  <si>
    <t>1.1.2.2</t>
  </si>
  <si>
    <t>1.1.3</t>
  </si>
  <si>
    <t>ค่าน้ำมันดีเซล</t>
  </si>
  <si>
    <t>ลิตร</t>
  </si>
  <si>
    <t>1</t>
  </si>
  <si>
    <t>กิจกรรมรองย่อย (BSSA) : .การฝึกอบรมอื่น....</t>
  </si>
  <si>
    <t>ค่าใช้จ่ายกลุ่มที่ 1</t>
  </si>
  <si>
    <t>ค่าใช้สอยอื่น ๆ</t>
  </si>
  <si>
    <t>1.1.1.2</t>
  </si>
  <si>
    <t>หน่วยรับผิดชอบ .กวก.ชย.ทร..........................</t>
  </si>
  <si>
    <t>ขีดความสามารถ/ขีดสมรรถนะที่ต้องการพัฒนา ..ความรู้ ทักษะ ประสบการณ์และความชำนาญงานช่างโยธา ของ ชย.ทร..</t>
  </si>
  <si>
    <t>ค่าตกแต่งสถานที่และดอกไม้ธูปเทียน</t>
  </si>
  <si>
    <t xml:space="preserve">ระยะเวลาดำเนินการ ...3 วันทำการ........................................ </t>
  </si>
  <si>
    <t>ค่าสถานที่</t>
  </si>
  <si>
    <t>ค่าอาหารในการฝึกอบรม สัมมนา (สถานที่เอกชน)</t>
  </si>
  <si>
    <t>อาหารเช้า</t>
  </si>
  <si>
    <t>อาหารเย็น</t>
  </si>
  <si>
    <t>อาหารว่าง</t>
  </si>
  <si>
    <t>ค่าเช่าที่พักในการสัมมนา</t>
  </si>
  <si>
    <t>ค่าเช่าที่พัก ชั้นยศ น.อ.(พ) - พล.ร.ต.</t>
  </si>
  <si>
    <t>ค่าเช่าที่พัก ชั้นยศ ลูกจ้าง - น.อ.</t>
  </si>
  <si>
    <t>ค่าเช่าที่พักวิทยากรบุคคลภายนอก</t>
  </si>
  <si>
    <t>พักคนเดียว</t>
  </si>
  <si>
    <t>พักสองคน</t>
  </si>
  <si>
    <t xml:space="preserve">                       ตรวจถูกต้อง</t>
  </si>
  <si>
    <t xml:space="preserve">                     หก.กวก.ชย.ทร.</t>
  </si>
  <si>
    <t>คน/วัน</t>
  </si>
  <si>
    <t>คน/คืน</t>
  </si>
  <si>
    <t>ค่าสอน/ค่าสมนาคุณ วิทยากร (ข้าราชการนอก ทร.)</t>
  </si>
  <si>
    <t xml:space="preserve">                    (ภัทรเดช ขันธหิรัญ)</t>
  </si>
  <si>
    <t>คน/ครั้ง</t>
  </si>
  <si>
    <t>ชั้นยศและจำนวนผู้เข้ารับการศึกษา/อบรม  ลูกจ้าง - พล.ร.ต../ 76 นาย............</t>
  </si>
  <si>
    <t xml:space="preserve">          น.อ. </t>
  </si>
  <si>
    <t xml:space="preserve">   ก.ย.๖๐</t>
  </si>
  <si>
    <t>หลักสูตร ....สัมมนากลยุทธ์พัฒนากระบวนการจัดทำแบบและประมาณการงานก่อสร้างของ ทร.</t>
  </si>
  <si>
    <t>ก.ย.๖๐</t>
  </si>
  <si>
    <t xml:space="preserve">     น.อ.</t>
  </si>
  <si>
    <t xml:space="preserve">                   (ภัทรเดช  ขันธหิรัญ)</t>
  </si>
  <si>
    <t xml:space="preserve">                       หก.กวก.ชย.ทร.</t>
  </si>
</sst>
</file>

<file path=xl/styles.xml><?xml version="1.0" encoding="utf-8"?>
<styleSheet xmlns="http://schemas.openxmlformats.org/spreadsheetml/2006/main">
  <numFmts count="2">
    <numFmt numFmtId="41" formatCode="_-* #,##0_-;\-* #,##0_-;_-* &quot;-&quot;_-;_-@_-"/>
    <numFmt numFmtId="43" formatCode="_-* #,##0.00_-;\-* #,##0.00_-;_-* &quot;-&quot;??_-;_-@_-"/>
  </numFmts>
  <fonts count="11">
    <font>
      <sz val="14"/>
      <name val="Cordia New"/>
      <charset val="222"/>
    </font>
    <font>
      <sz val="14"/>
      <name val="Cordia New"/>
      <family val="2"/>
    </font>
    <font>
      <sz val="14"/>
      <name val="AngsanaUPC"/>
      <family val="1"/>
      <charset val="222"/>
    </font>
    <font>
      <b/>
      <sz val="14"/>
      <name val="AngsanaUPC"/>
      <family val="1"/>
      <charset val="222"/>
    </font>
    <font>
      <b/>
      <sz val="14"/>
      <name val="Angsana New"/>
      <family val="1"/>
    </font>
    <font>
      <sz val="14"/>
      <name val="Angsana New"/>
      <family val="1"/>
    </font>
    <font>
      <b/>
      <sz val="14"/>
      <name val="TH SarabunPSK"/>
      <family val="2"/>
    </font>
    <font>
      <sz val="14"/>
      <name val="TH SarabunPSK"/>
      <family val="2"/>
    </font>
    <font>
      <b/>
      <u val="singleAccounting"/>
      <sz val="14"/>
      <name val="TH SarabunPSK"/>
      <family val="2"/>
    </font>
    <font>
      <b/>
      <u/>
      <sz val="14"/>
      <name val="TH SarabunPSK"/>
      <family val="2"/>
    </font>
    <font>
      <sz val="8"/>
      <name val="Cordia New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6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/>
    <xf numFmtId="0" fontId="2" fillId="0" borderId="0" xfId="0" applyFont="1" applyBorder="1" applyAlignment="1"/>
    <xf numFmtId="0" fontId="2" fillId="0" borderId="0" xfId="0" applyFont="1" applyAlignment="1">
      <alignment horizontal="left"/>
    </xf>
    <xf numFmtId="0" fontId="2" fillId="0" borderId="0" xfId="0" applyFont="1" applyAlignment="1">
      <alignment vertical="center" wrapText="1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0" fontId="5" fillId="0" borderId="0" xfId="0" applyFont="1" applyAlignment="1"/>
    <xf numFmtId="0" fontId="2" fillId="0" borderId="0" xfId="0" applyFont="1" applyBorder="1" applyAlignment="1">
      <alignment horizontal="left"/>
    </xf>
    <xf numFmtId="41" fontId="4" fillId="0" borderId="0" xfId="0" applyNumberFormat="1" applyFont="1" applyFill="1" applyBorder="1" applyAlignment="1">
      <alignment horizontal="right" vertical="top"/>
    </xf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Alignment="1"/>
    <xf numFmtId="0" fontId="7" fillId="0" borderId="1" xfId="0" applyFont="1" applyBorder="1" applyAlignment="1"/>
    <xf numFmtId="0" fontId="7" fillId="0" borderId="3" xfId="0" applyFont="1" applyBorder="1" applyAlignment="1"/>
    <xf numFmtId="0" fontId="7" fillId="0" borderId="0" xfId="0" applyFont="1" applyBorder="1" applyAlignment="1"/>
    <xf numFmtId="0" fontId="7" fillId="0" borderId="2" xfId="0" applyFont="1" applyBorder="1" applyAlignment="1"/>
    <xf numFmtId="0" fontId="6" fillId="0" borderId="0" xfId="0" applyFont="1" applyBorder="1" applyAlignment="1">
      <alignment horizontal="center"/>
    </xf>
    <xf numFmtId="0" fontId="7" fillId="0" borderId="7" xfId="0" applyFont="1" applyBorder="1" applyAlignment="1"/>
    <xf numFmtId="0" fontId="7" fillId="0" borderId="4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left"/>
    </xf>
    <xf numFmtId="41" fontId="6" fillId="0" borderId="0" xfId="0" applyNumberFormat="1" applyFont="1" applyFill="1" applyBorder="1" applyAlignment="1">
      <alignment horizontal="right"/>
    </xf>
    <xf numFmtId="0" fontId="6" fillId="0" borderId="2" xfId="0" applyNumberFormat="1" applyFont="1" applyFill="1" applyBorder="1" applyAlignment="1">
      <alignment horizontal="center"/>
    </xf>
    <xf numFmtId="0" fontId="6" fillId="0" borderId="1" xfId="0" applyNumberFormat="1" applyFont="1" applyFill="1" applyBorder="1"/>
    <xf numFmtId="0" fontId="6" fillId="0" borderId="2" xfId="0" applyNumberFormat="1" applyFont="1" applyFill="1" applyBorder="1"/>
    <xf numFmtId="0" fontId="6" fillId="0" borderId="5" xfId="0" applyNumberFormat="1" applyFont="1" applyFill="1" applyBorder="1"/>
    <xf numFmtId="49" fontId="7" fillId="0" borderId="2" xfId="0" applyNumberFormat="1" applyFont="1" applyFill="1" applyBorder="1" applyAlignment="1">
      <alignment horizontal="right"/>
    </xf>
    <xf numFmtId="0" fontId="7" fillId="0" borderId="1" xfId="0" applyFont="1" applyFill="1" applyBorder="1" applyAlignment="1">
      <alignment horizontal="left"/>
    </xf>
    <xf numFmtId="41" fontId="7" fillId="0" borderId="2" xfId="0" applyNumberFormat="1" applyFont="1" applyFill="1" applyBorder="1" applyAlignment="1">
      <alignment horizontal="right" vertical="top"/>
    </xf>
    <xf numFmtId="0" fontId="7" fillId="0" borderId="2" xfId="0" applyFont="1" applyFill="1" applyBorder="1" applyAlignment="1">
      <alignment horizontal="center" vertical="top"/>
    </xf>
    <xf numFmtId="1" fontId="7" fillId="0" borderId="2" xfId="0" applyNumberFormat="1" applyFont="1" applyFill="1" applyBorder="1" applyAlignment="1">
      <alignment horizontal="center" vertical="top"/>
    </xf>
    <xf numFmtId="41" fontId="6" fillId="0" borderId="2" xfId="0" applyNumberFormat="1" applyFont="1" applyFill="1" applyBorder="1" applyAlignment="1">
      <alignment horizontal="right"/>
    </xf>
    <xf numFmtId="41" fontId="7" fillId="0" borderId="2" xfId="0" applyNumberFormat="1" applyFont="1" applyFill="1" applyBorder="1" applyAlignment="1">
      <alignment horizontal="right"/>
    </xf>
    <xf numFmtId="0" fontId="7" fillId="0" borderId="2" xfId="0" applyNumberFormat="1" applyFont="1" applyFill="1" applyBorder="1" applyAlignment="1">
      <alignment horizontal="center"/>
    </xf>
    <xf numFmtId="0" fontId="7" fillId="0" borderId="4" xfId="0" applyFont="1" applyBorder="1" applyAlignment="1"/>
    <xf numFmtId="0" fontId="6" fillId="0" borderId="8" xfId="0" applyFont="1" applyBorder="1" applyAlignment="1">
      <alignment horizontal="center"/>
    </xf>
    <xf numFmtId="0" fontId="7" fillId="0" borderId="0" xfId="0" applyFont="1" applyAlignment="1">
      <alignment horizontal="left"/>
    </xf>
    <xf numFmtId="49" fontId="6" fillId="0" borderId="9" xfId="0" applyNumberFormat="1" applyFont="1" applyFill="1" applyBorder="1" applyAlignment="1">
      <alignment horizontal="right"/>
    </xf>
    <xf numFmtId="0" fontId="7" fillId="0" borderId="9" xfId="0" applyNumberFormat="1" applyFont="1" applyFill="1" applyBorder="1" applyAlignment="1">
      <alignment horizontal="center"/>
    </xf>
    <xf numFmtId="49" fontId="6" fillId="0" borderId="2" xfId="0" applyNumberFormat="1" applyFont="1" applyFill="1" applyBorder="1" applyAlignment="1">
      <alignment horizontal="right" vertical="top"/>
    </xf>
    <xf numFmtId="0" fontId="6" fillId="0" borderId="2" xfId="0" applyFont="1" applyFill="1" applyBorder="1" applyAlignment="1">
      <alignment horizontal="left" vertical="center" wrapText="1"/>
    </xf>
    <xf numFmtId="41" fontId="6" fillId="0" borderId="1" xfId="0" applyNumberFormat="1" applyFont="1" applyFill="1" applyBorder="1" applyAlignment="1">
      <alignment horizontal="right"/>
    </xf>
    <xf numFmtId="0" fontId="9" fillId="0" borderId="2" xfId="0" applyFont="1" applyFill="1" applyBorder="1" applyAlignment="1">
      <alignment horizontal="left" vertical="center" wrapText="1"/>
    </xf>
    <xf numFmtId="0" fontId="6" fillId="0" borderId="1" xfId="0" applyNumberFormat="1" applyFont="1" applyFill="1" applyBorder="1" applyAlignment="1">
      <alignment horizontal="center"/>
    </xf>
    <xf numFmtId="0" fontId="6" fillId="0" borderId="5" xfId="0" applyNumberFormat="1" applyFont="1" applyFill="1" applyBorder="1" applyAlignment="1">
      <alignment horizontal="center"/>
    </xf>
    <xf numFmtId="0" fontId="6" fillId="0" borderId="2" xfId="0" applyFont="1" applyFill="1" applyBorder="1" applyAlignment="1">
      <alignment horizontal="left"/>
    </xf>
    <xf numFmtId="0" fontId="7" fillId="0" borderId="6" xfId="0" applyFont="1" applyBorder="1" applyAlignment="1">
      <alignment horizontal="left"/>
    </xf>
    <xf numFmtId="0" fontId="6" fillId="0" borderId="10" xfId="0" applyFont="1" applyFill="1" applyBorder="1" applyAlignment="1">
      <alignment horizontal="left"/>
    </xf>
    <xf numFmtId="41" fontId="7" fillId="0" borderId="9" xfId="0" applyNumberFormat="1" applyFont="1" applyFill="1" applyBorder="1" applyAlignment="1">
      <alignment horizontal="right"/>
    </xf>
    <xf numFmtId="41" fontId="6" fillId="0" borderId="5" xfId="1" applyNumberFormat="1" applyFont="1" applyFill="1" applyBorder="1" applyAlignment="1">
      <alignment horizontal="right" vertical="top"/>
    </xf>
    <xf numFmtId="41" fontId="7" fillId="0" borderId="2" xfId="0" applyNumberFormat="1" applyFont="1" applyFill="1" applyBorder="1" applyAlignment="1">
      <alignment vertical="top"/>
    </xf>
    <xf numFmtId="41" fontId="6" fillId="0" borderId="2" xfId="1" applyNumberFormat="1" applyFont="1" applyFill="1" applyBorder="1" applyAlignment="1">
      <alignment horizontal="right" vertical="top"/>
    </xf>
    <xf numFmtId="41" fontId="6" fillId="0" borderId="2" xfId="0" applyNumberFormat="1" applyFont="1" applyFill="1" applyBorder="1" applyAlignment="1">
      <alignment horizontal="right" vertical="top"/>
    </xf>
    <xf numFmtId="0" fontId="6" fillId="0" borderId="2" xfId="0" applyFont="1" applyFill="1" applyBorder="1" applyAlignment="1">
      <alignment horizontal="center" vertical="top"/>
    </xf>
    <xf numFmtId="1" fontId="6" fillId="0" borderId="2" xfId="0" applyNumberFormat="1" applyFont="1" applyFill="1" applyBorder="1" applyAlignment="1">
      <alignment horizontal="center" vertical="top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6" fillId="0" borderId="1" xfId="0" applyFont="1" applyBorder="1" applyAlignment="1"/>
    <xf numFmtId="0" fontId="6" fillId="0" borderId="0" xfId="0" applyFont="1" applyAlignment="1"/>
    <xf numFmtId="0" fontId="6" fillId="0" borderId="0" xfId="0" applyFont="1" applyAlignment="1">
      <alignment horizontal="left"/>
    </xf>
    <xf numFmtId="0" fontId="3" fillId="0" borderId="0" xfId="0" applyFont="1" applyAlignment="1"/>
    <xf numFmtId="0" fontId="4" fillId="0" borderId="0" xfId="0" applyFont="1" applyAlignment="1"/>
    <xf numFmtId="41" fontId="8" fillId="2" borderId="5" xfId="0" applyNumberFormat="1" applyFont="1" applyFill="1" applyBorder="1" applyAlignment="1">
      <alignment horizontal="right" vertical="top"/>
    </xf>
    <xf numFmtId="41" fontId="6" fillId="0" borderId="2" xfId="0" applyNumberFormat="1" applyFont="1" applyFill="1" applyBorder="1" applyAlignment="1">
      <alignment vertical="top"/>
    </xf>
    <xf numFmtId="0" fontId="4" fillId="0" borderId="0" xfId="0" applyFont="1" applyBorder="1" applyAlignment="1">
      <alignment vertical="center"/>
    </xf>
    <xf numFmtId="0" fontId="6" fillId="0" borderId="2" xfId="0" applyFont="1" applyBorder="1" applyAlignment="1"/>
    <xf numFmtId="41" fontId="8" fillId="2" borderId="4" xfId="0" applyNumberFormat="1" applyFont="1" applyFill="1" applyBorder="1" applyAlignment="1">
      <alignment horizontal="right" vertical="top"/>
    </xf>
    <xf numFmtId="41" fontId="8" fillId="2" borderId="3" xfId="0" applyNumberFormat="1" applyFont="1" applyFill="1" applyBorder="1" applyAlignment="1">
      <alignment horizontal="right" vertical="top"/>
    </xf>
    <xf numFmtId="41" fontId="6" fillId="2" borderId="5" xfId="0" applyNumberFormat="1" applyFont="1" applyFill="1" applyBorder="1" applyAlignment="1">
      <alignment horizontal="right" vertical="top"/>
    </xf>
    <xf numFmtId="0" fontId="6" fillId="0" borderId="2" xfId="0" applyNumberFormat="1" applyFont="1" applyFill="1" applyBorder="1" applyAlignment="1">
      <alignment horizontal="center" vertical="center"/>
    </xf>
    <xf numFmtId="0" fontId="5" fillId="0" borderId="3" xfId="0" applyFont="1" applyBorder="1" applyAlignment="1"/>
    <xf numFmtId="0" fontId="7" fillId="0" borderId="0" xfId="0" applyFont="1" applyAlignment="1">
      <alignment horizontal="left"/>
    </xf>
    <xf numFmtId="49" fontId="7" fillId="0" borderId="0" xfId="0" applyNumberFormat="1" applyFont="1" applyBorder="1" applyAlignment="1">
      <alignment horizontal="left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4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9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center" vertical="center" wrapText="1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42"/>
  <sheetViews>
    <sheetView view="pageLayout" workbookViewId="0">
      <selection activeCell="A6" sqref="A6"/>
    </sheetView>
  </sheetViews>
  <sheetFormatPr defaultColWidth="9.140625" defaultRowHeight="21"/>
  <cols>
    <col min="1" max="1" width="8.140625" style="4" customWidth="1"/>
    <col min="2" max="2" width="38.7109375" style="2" customWidth="1"/>
    <col min="3" max="3" width="7.5703125" style="2" customWidth="1"/>
    <col min="4" max="4" width="8.42578125" style="2" customWidth="1"/>
    <col min="5" max="5" width="7.85546875" style="2" customWidth="1"/>
    <col min="6" max="6" width="9.28515625" style="2" customWidth="1"/>
    <col min="7" max="7" width="8.85546875" style="2" customWidth="1"/>
    <col min="8" max="8" width="9.85546875" style="2" bestFit="1" customWidth="1"/>
    <col min="9" max="9" width="27.5703125" style="2" customWidth="1"/>
    <col min="10" max="10" width="20.42578125" style="2" customWidth="1"/>
    <col min="11" max="16384" width="9.140625" style="2"/>
  </cols>
  <sheetData>
    <row r="1" spans="1:15">
      <c r="A1" s="81" t="s">
        <v>9</v>
      </c>
      <c r="B1" s="81"/>
      <c r="C1" s="81"/>
      <c r="D1" s="81"/>
      <c r="E1" s="81"/>
      <c r="F1" s="81"/>
      <c r="G1" s="81"/>
      <c r="H1" s="81"/>
      <c r="I1" s="81"/>
    </row>
    <row r="2" spans="1:15">
      <c r="A2" s="82" t="s">
        <v>5</v>
      </c>
      <c r="B2" s="82"/>
      <c r="C2" s="82"/>
      <c r="D2" s="82"/>
      <c r="E2" s="82"/>
      <c r="F2" s="82"/>
      <c r="G2" s="82"/>
      <c r="H2" s="82"/>
      <c r="I2" s="82"/>
    </row>
    <row r="3" spans="1:15">
      <c r="A3" s="40" t="s">
        <v>17</v>
      </c>
      <c r="B3" s="13"/>
      <c r="C3" s="13"/>
      <c r="D3" s="12"/>
      <c r="E3" s="12"/>
      <c r="F3" s="40" t="s">
        <v>52</v>
      </c>
      <c r="G3" s="12"/>
      <c r="H3" s="12"/>
      <c r="I3" s="13"/>
      <c r="J3" s="1"/>
      <c r="K3" s="1"/>
      <c r="M3" s="1"/>
      <c r="N3" s="1"/>
      <c r="O3" s="1"/>
    </row>
    <row r="4" spans="1:15">
      <c r="A4" s="40" t="s">
        <v>18</v>
      </c>
      <c r="B4" s="13"/>
      <c r="C4" s="12"/>
      <c r="D4" s="12"/>
      <c r="E4" s="12"/>
      <c r="F4" s="12"/>
      <c r="G4" s="12"/>
      <c r="H4" s="12"/>
      <c r="I4" s="12"/>
      <c r="J4" s="1"/>
      <c r="K4" s="1"/>
      <c r="M4" s="1"/>
      <c r="N4" s="1"/>
      <c r="O4" s="1"/>
    </row>
    <row r="5" spans="1:15">
      <c r="A5" s="40" t="s">
        <v>48</v>
      </c>
      <c r="B5" s="13"/>
      <c r="C5" s="12"/>
      <c r="D5" s="12"/>
      <c r="E5" s="12"/>
      <c r="F5" s="12"/>
      <c r="G5" s="12"/>
      <c r="H5" s="12"/>
      <c r="I5" s="12"/>
      <c r="J5" s="1"/>
      <c r="K5" s="1"/>
      <c r="M5" s="1"/>
      <c r="N5" s="1"/>
      <c r="O5" s="1"/>
    </row>
    <row r="6" spans="1:15" s="65" customFormat="1">
      <c r="A6" s="64" t="s">
        <v>77</v>
      </c>
      <c r="B6" s="63"/>
      <c r="C6" s="60"/>
      <c r="D6" s="60"/>
      <c r="E6" s="60"/>
      <c r="F6" s="60"/>
      <c r="G6" s="60"/>
      <c r="H6" s="60"/>
      <c r="I6" s="60"/>
      <c r="J6" s="61"/>
      <c r="K6" s="61"/>
      <c r="M6" s="61"/>
      <c r="N6" s="61"/>
      <c r="O6" s="61"/>
    </row>
    <row r="7" spans="1:15">
      <c r="A7" s="40" t="s">
        <v>53</v>
      </c>
      <c r="B7" s="13"/>
      <c r="C7" s="12"/>
      <c r="D7" s="12"/>
      <c r="E7" s="12"/>
      <c r="F7" s="12"/>
      <c r="G7" s="12"/>
      <c r="H7" s="12"/>
      <c r="I7" s="12"/>
      <c r="J7" s="1"/>
      <c r="K7" s="1"/>
      <c r="M7" s="1"/>
      <c r="N7" s="1"/>
      <c r="O7" s="1"/>
    </row>
    <row r="8" spans="1:15">
      <c r="A8" s="40" t="s">
        <v>55</v>
      </c>
      <c r="B8" s="13"/>
      <c r="C8" s="12"/>
      <c r="D8" s="12"/>
      <c r="E8" s="12"/>
      <c r="F8" s="76" t="s">
        <v>74</v>
      </c>
      <c r="G8" s="12"/>
      <c r="H8" s="12"/>
      <c r="I8" s="12"/>
      <c r="J8" s="1"/>
      <c r="K8" s="1"/>
      <c r="M8" s="1"/>
      <c r="N8" s="1"/>
      <c r="O8" s="1"/>
    </row>
    <row r="9" spans="1:15" s="5" customFormat="1">
      <c r="A9" s="83" t="s">
        <v>0</v>
      </c>
      <c r="B9" s="85" t="s">
        <v>10</v>
      </c>
      <c r="C9" s="85" t="s">
        <v>11</v>
      </c>
      <c r="D9" s="85"/>
      <c r="E9" s="85"/>
      <c r="F9" s="85"/>
      <c r="G9" s="85"/>
      <c r="H9" s="85"/>
      <c r="I9" s="85" t="s">
        <v>4</v>
      </c>
    </row>
    <row r="10" spans="1:15" s="5" customFormat="1" ht="37.5">
      <c r="A10" s="84"/>
      <c r="B10" s="85"/>
      <c r="C10" s="20" t="s">
        <v>12</v>
      </c>
      <c r="D10" s="20" t="s">
        <v>13</v>
      </c>
      <c r="E10" s="20" t="s">
        <v>3</v>
      </c>
      <c r="F10" s="20" t="s">
        <v>6</v>
      </c>
      <c r="G10" s="20" t="s">
        <v>14</v>
      </c>
      <c r="H10" s="20" t="s">
        <v>15</v>
      </c>
      <c r="I10" s="85"/>
    </row>
    <row r="11" spans="1:15" s="7" customFormat="1">
      <c r="A11" s="41" t="s">
        <v>47</v>
      </c>
      <c r="B11" s="51" t="s">
        <v>16</v>
      </c>
      <c r="C11" s="52"/>
      <c r="D11" s="42"/>
      <c r="E11" s="42"/>
      <c r="F11" s="42"/>
      <c r="G11" s="42"/>
      <c r="H11" s="67">
        <f>SUM(H12)</f>
        <v>370500</v>
      </c>
      <c r="I11" s="21"/>
    </row>
    <row r="12" spans="1:15" s="6" customFormat="1" ht="37.5">
      <c r="A12" s="43" t="s">
        <v>33</v>
      </c>
      <c r="B12" s="44" t="s">
        <v>21</v>
      </c>
      <c r="C12" s="45"/>
      <c r="D12" s="26"/>
      <c r="E12" s="26"/>
      <c r="F12" s="26"/>
      <c r="G12" s="26"/>
      <c r="H12" s="73">
        <f>H13+H33</f>
        <v>370500</v>
      </c>
      <c r="I12" s="22"/>
    </row>
    <row r="13" spans="1:15" s="6" customFormat="1">
      <c r="A13" s="43"/>
      <c r="B13" s="46" t="s">
        <v>49</v>
      </c>
      <c r="C13" s="25"/>
      <c r="D13" s="26"/>
      <c r="E13" s="47"/>
      <c r="F13" s="26"/>
      <c r="G13" s="48"/>
      <c r="H13" s="72">
        <f>SUM(H14+H17)</f>
        <v>339500</v>
      </c>
      <c r="I13" s="22"/>
    </row>
    <row r="14" spans="1:15" s="6" customFormat="1">
      <c r="A14" s="23" t="s">
        <v>34</v>
      </c>
      <c r="B14" s="49" t="s">
        <v>22</v>
      </c>
      <c r="C14" s="25"/>
      <c r="D14" s="26"/>
      <c r="E14" s="27"/>
      <c r="F14" s="28"/>
      <c r="G14" s="29"/>
      <c r="H14" s="53">
        <f>SUM(H15:H16)</f>
        <v>18000</v>
      </c>
      <c r="I14" s="22"/>
    </row>
    <row r="15" spans="1:15" s="69" customFormat="1">
      <c r="A15" s="23" t="s">
        <v>35</v>
      </c>
      <c r="B15" s="24" t="s">
        <v>23</v>
      </c>
      <c r="C15" s="56">
        <v>400</v>
      </c>
      <c r="D15" s="26" t="s">
        <v>19</v>
      </c>
      <c r="E15" s="58">
        <v>4</v>
      </c>
      <c r="F15" s="58">
        <v>9</v>
      </c>
      <c r="G15" s="57" t="s">
        <v>20</v>
      </c>
      <c r="H15" s="68">
        <f>C15*E15*F15</f>
        <v>14400</v>
      </c>
      <c r="I15" s="59"/>
    </row>
    <row r="16" spans="1:15" s="8" customFormat="1">
      <c r="A16" s="23" t="s">
        <v>51</v>
      </c>
      <c r="B16" s="24" t="s">
        <v>71</v>
      </c>
      <c r="C16" s="56">
        <v>600</v>
      </c>
      <c r="D16" s="26" t="s">
        <v>19</v>
      </c>
      <c r="E16" s="58">
        <v>2</v>
      </c>
      <c r="F16" s="58">
        <v>3</v>
      </c>
      <c r="G16" s="57" t="s">
        <v>20</v>
      </c>
      <c r="H16" s="68">
        <f>C16*E16*F16</f>
        <v>3600</v>
      </c>
      <c r="I16" s="59"/>
    </row>
    <row r="17" spans="1:9" s="66" customFormat="1">
      <c r="A17" s="23" t="s">
        <v>36</v>
      </c>
      <c r="B17" s="24" t="s">
        <v>24</v>
      </c>
      <c r="C17" s="35"/>
      <c r="D17" s="26"/>
      <c r="E17" s="28"/>
      <c r="F17" s="28"/>
      <c r="G17" s="28"/>
      <c r="H17" s="55">
        <f>H18+H24+H29</f>
        <v>321500</v>
      </c>
      <c r="I17" s="17"/>
    </row>
    <row r="18" spans="1:9" s="8" customFormat="1">
      <c r="A18" s="23" t="s">
        <v>37</v>
      </c>
      <c r="B18" s="24" t="s">
        <v>1</v>
      </c>
      <c r="C18" s="35"/>
      <c r="D18" s="26"/>
      <c r="E18" s="28"/>
      <c r="F18" s="28"/>
      <c r="G18" s="28"/>
      <c r="H18" s="55">
        <f>SUM(H19:H23)</f>
        <v>31200</v>
      </c>
      <c r="I18" s="70"/>
    </row>
    <row r="19" spans="1:9" s="8" customFormat="1">
      <c r="A19" s="30" t="s">
        <v>38</v>
      </c>
      <c r="B19" s="31" t="s">
        <v>54</v>
      </c>
      <c r="C19" s="32">
        <v>500</v>
      </c>
      <c r="D19" s="33" t="s">
        <v>25</v>
      </c>
      <c r="E19" s="34">
        <v>2</v>
      </c>
      <c r="F19" s="34">
        <v>1</v>
      </c>
      <c r="G19" s="33" t="s">
        <v>26</v>
      </c>
      <c r="H19" s="54">
        <f>C19*E19*F19</f>
        <v>1000</v>
      </c>
      <c r="I19" s="14"/>
    </row>
    <row r="20" spans="1:9" s="8" customFormat="1">
      <c r="A20" s="30" t="s">
        <v>39</v>
      </c>
      <c r="B20" s="31" t="s">
        <v>27</v>
      </c>
      <c r="C20" s="32">
        <v>25</v>
      </c>
      <c r="D20" s="37" t="s">
        <v>69</v>
      </c>
      <c r="E20" s="34">
        <v>76</v>
      </c>
      <c r="F20" s="34">
        <v>3</v>
      </c>
      <c r="G20" s="33" t="s">
        <v>28</v>
      </c>
      <c r="H20" s="54">
        <f>C20*E20*F20</f>
        <v>5700</v>
      </c>
      <c r="I20" s="14"/>
    </row>
    <row r="21" spans="1:9" s="8" customFormat="1">
      <c r="A21" s="30" t="s">
        <v>40</v>
      </c>
      <c r="B21" s="31" t="s">
        <v>29</v>
      </c>
      <c r="C21" s="32">
        <v>50</v>
      </c>
      <c r="D21" s="37" t="s">
        <v>69</v>
      </c>
      <c r="E21" s="34">
        <v>5</v>
      </c>
      <c r="F21" s="34">
        <v>2</v>
      </c>
      <c r="G21" s="33" t="s">
        <v>28</v>
      </c>
      <c r="H21" s="54">
        <f>C21*E21*F21</f>
        <v>500</v>
      </c>
      <c r="I21" s="14"/>
    </row>
    <row r="22" spans="1:9" s="8" customFormat="1">
      <c r="A22" s="30" t="s">
        <v>41</v>
      </c>
      <c r="B22" s="31" t="s">
        <v>56</v>
      </c>
      <c r="C22" s="32">
        <v>8000</v>
      </c>
      <c r="D22" s="33" t="s">
        <v>28</v>
      </c>
      <c r="E22" s="34">
        <v>1</v>
      </c>
      <c r="F22" s="34">
        <v>3</v>
      </c>
      <c r="G22" s="33" t="s">
        <v>28</v>
      </c>
      <c r="H22" s="54">
        <f>C22*E22*F22</f>
        <v>24000</v>
      </c>
      <c r="I22" s="14"/>
    </row>
    <row r="23" spans="1:9" s="66" customFormat="1">
      <c r="A23" s="30" t="s">
        <v>42</v>
      </c>
      <c r="B23" s="31" t="s">
        <v>50</v>
      </c>
      <c r="C23" s="36" t="s">
        <v>32</v>
      </c>
      <c r="D23" s="37" t="s">
        <v>32</v>
      </c>
      <c r="E23" s="37" t="s">
        <v>32</v>
      </c>
      <c r="F23" s="37" t="s">
        <v>32</v>
      </c>
      <c r="G23" s="37" t="s">
        <v>32</v>
      </c>
      <c r="H23" s="54">
        <v>0</v>
      </c>
      <c r="I23" s="14"/>
    </row>
    <row r="24" spans="1:9" s="66" customFormat="1">
      <c r="A24" s="23" t="s">
        <v>43</v>
      </c>
      <c r="B24" s="24" t="s">
        <v>57</v>
      </c>
      <c r="C24" s="35"/>
      <c r="D24" s="26"/>
      <c r="E24" s="28"/>
      <c r="F24" s="28"/>
      <c r="G24" s="28"/>
      <c r="H24" s="55">
        <f>SUBTOTAL(9,H25:H28)</f>
        <v>163400</v>
      </c>
      <c r="I24" s="62"/>
    </row>
    <row r="25" spans="1:9" s="66" customFormat="1">
      <c r="A25" s="30" t="s">
        <v>38</v>
      </c>
      <c r="B25" s="31" t="s">
        <v>58</v>
      </c>
      <c r="C25" s="36">
        <v>200</v>
      </c>
      <c r="D25" s="33" t="s">
        <v>69</v>
      </c>
      <c r="E25" s="34">
        <v>76</v>
      </c>
      <c r="F25" s="37">
        <v>2</v>
      </c>
      <c r="G25" s="33" t="s">
        <v>28</v>
      </c>
      <c r="H25" s="55">
        <f>C25*E25*F25</f>
        <v>30400</v>
      </c>
      <c r="I25" s="62"/>
    </row>
    <row r="26" spans="1:9" s="66" customFormat="1">
      <c r="A26" s="30" t="s">
        <v>39</v>
      </c>
      <c r="B26" s="31" t="s">
        <v>30</v>
      </c>
      <c r="C26" s="32">
        <v>250</v>
      </c>
      <c r="D26" s="33" t="s">
        <v>69</v>
      </c>
      <c r="E26" s="34">
        <v>76</v>
      </c>
      <c r="F26" s="34">
        <v>3</v>
      </c>
      <c r="G26" s="33" t="s">
        <v>28</v>
      </c>
      <c r="H26" s="54">
        <f>SUM(C26*E26*F26)</f>
        <v>57000</v>
      </c>
      <c r="I26" s="62"/>
    </row>
    <row r="27" spans="1:9" s="66" customFormat="1">
      <c r="A27" s="30" t="s">
        <v>40</v>
      </c>
      <c r="B27" s="31" t="s">
        <v>59</v>
      </c>
      <c r="C27" s="36">
        <v>350</v>
      </c>
      <c r="D27" s="33" t="s">
        <v>69</v>
      </c>
      <c r="E27" s="34">
        <v>76</v>
      </c>
      <c r="F27" s="37">
        <v>2</v>
      </c>
      <c r="G27" s="33" t="s">
        <v>28</v>
      </c>
      <c r="H27" s="55">
        <f t="shared" ref="H27:H28" si="0">C27*E27*F27</f>
        <v>53200</v>
      </c>
      <c r="I27" s="62"/>
    </row>
    <row r="28" spans="1:9" s="66" customFormat="1">
      <c r="A28" s="30" t="s">
        <v>41</v>
      </c>
      <c r="B28" s="31" t="s">
        <v>60</v>
      </c>
      <c r="C28" s="36">
        <v>100</v>
      </c>
      <c r="D28" s="33" t="s">
        <v>73</v>
      </c>
      <c r="E28" s="34">
        <v>76</v>
      </c>
      <c r="F28" s="37">
        <v>3</v>
      </c>
      <c r="G28" s="37" t="s">
        <v>28</v>
      </c>
      <c r="H28" s="55">
        <f t="shared" si="0"/>
        <v>22800</v>
      </c>
      <c r="I28" s="62"/>
    </row>
    <row r="29" spans="1:9" s="66" customFormat="1">
      <c r="A29" s="23" t="s">
        <v>43</v>
      </c>
      <c r="B29" s="24" t="s">
        <v>61</v>
      </c>
      <c r="C29" s="35"/>
      <c r="D29" s="26"/>
      <c r="E29" s="28"/>
      <c r="F29" s="28"/>
      <c r="G29" s="28"/>
      <c r="H29" s="55">
        <f>SUM(H30:H32)</f>
        <v>126900</v>
      </c>
      <c r="I29" s="62"/>
    </row>
    <row r="30" spans="1:9" s="66" customFormat="1">
      <c r="A30" s="30" t="s">
        <v>38</v>
      </c>
      <c r="B30" s="31" t="s">
        <v>62</v>
      </c>
      <c r="C30" s="36">
        <v>1200</v>
      </c>
      <c r="D30" s="33" t="s">
        <v>70</v>
      </c>
      <c r="E30" s="34">
        <v>15</v>
      </c>
      <c r="F30" s="34">
        <v>2</v>
      </c>
      <c r="G30" s="33" t="s">
        <v>31</v>
      </c>
      <c r="H30" s="55">
        <f>C30*E30*F30</f>
        <v>36000</v>
      </c>
      <c r="I30" s="14" t="s">
        <v>65</v>
      </c>
    </row>
    <row r="31" spans="1:9" s="66" customFormat="1">
      <c r="A31" s="30" t="s">
        <v>39</v>
      </c>
      <c r="B31" s="31" t="s">
        <v>63</v>
      </c>
      <c r="C31" s="32">
        <v>750</v>
      </c>
      <c r="D31" s="33" t="s">
        <v>70</v>
      </c>
      <c r="E31" s="34">
        <v>59</v>
      </c>
      <c r="F31" s="34">
        <v>2</v>
      </c>
      <c r="G31" s="33" t="s">
        <v>31</v>
      </c>
      <c r="H31" s="54">
        <f>SUM(C31*E31*F31)</f>
        <v>88500</v>
      </c>
      <c r="I31" s="14" t="s">
        <v>66</v>
      </c>
    </row>
    <row r="32" spans="1:9" s="66" customFormat="1">
      <c r="A32" s="30" t="s">
        <v>40</v>
      </c>
      <c r="B32" s="31" t="s">
        <v>64</v>
      </c>
      <c r="C32" s="36">
        <v>1200</v>
      </c>
      <c r="D32" s="33" t="s">
        <v>70</v>
      </c>
      <c r="E32" s="74">
        <v>2</v>
      </c>
      <c r="F32" s="26">
        <v>1</v>
      </c>
      <c r="G32" s="33" t="s">
        <v>31</v>
      </c>
      <c r="H32" s="55">
        <f>C32*E32*F32</f>
        <v>2400</v>
      </c>
      <c r="I32" s="14" t="s">
        <v>65</v>
      </c>
    </row>
    <row r="33" spans="1:9" s="66" customFormat="1">
      <c r="A33" s="23" t="s">
        <v>44</v>
      </c>
      <c r="B33" s="24" t="s">
        <v>8</v>
      </c>
      <c r="C33" s="35"/>
      <c r="D33" s="26"/>
      <c r="E33" s="28"/>
      <c r="F33" s="28"/>
      <c r="G33" s="28"/>
      <c r="H33" s="55">
        <f>SUBTOTAL(9,H34:H34)</f>
        <v>31000</v>
      </c>
      <c r="I33" s="62"/>
    </row>
    <row r="34" spans="1:9" s="8" customFormat="1">
      <c r="A34" s="30" t="s">
        <v>38</v>
      </c>
      <c r="B34" s="31" t="s">
        <v>45</v>
      </c>
      <c r="C34" s="36">
        <v>31</v>
      </c>
      <c r="D34" s="33" t="s">
        <v>46</v>
      </c>
      <c r="E34" s="37">
        <v>500</v>
      </c>
      <c r="F34" s="37">
        <v>2</v>
      </c>
      <c r="G34" s="37" t="s">
        <v>26</v>
      </c>
      <c r="H34" s="55">
        <f>C34*E34*F34</f>
        <v>31000</v>
      </c>
      <c r="I34" s="62"/>
    </row>
    <row r="35" spans="1:9">
      <c r="A35" s="75"/>
      <c r="B35" s="75"/>
      <c r="C35" s="75"/>
      <c r="D35" s="75"/>
      <c r="E35" s="75"/>
      <c r="F35" s="75"/>
      <c r="G35" s="75"/>
      <c r="H35" s="75"/>
      <c r="I35" s="14"/>
    </row>
    <row r="36" spans="1:9">
      <c r="A36" s="50"/>
      <c r="B36" s="19"/>
      <c r="C36" s="39" t="s">
        <v>2</v>
      </c>
      <c r="D36" s="38"/>
      <c r="E36" s="38"/>
      <c r="F36" s="38"/>
      <c r="G36" s="38"/>
      <c r="H36" s="71">
        <f>SUM(H11)</f>
        <v>370500</v>
      </c>
      <c r="I36" s="15"/>
    </row>
    <row r="37" spans="1:9">
      <c r="A37" s="9"/>
      <c r="B37" s="3"/>
      <c r="C37" s="18"/>
      <c r="D37" s="16"/>
      <c r="E37" s="16"/>
      <c r="F37" s="16"/>
      <c r="G37" s="16"/>
      <c r="H37" s="10"/>
      <c r="I37" s="3"/>
    </row>
    <row r="38" spans="1:9">
      <c r="A38" s="4" t="s">
        <v>7</v>
      </c>
      <c r="D38" s="11" t="s">
        <v>67</v>
      </c>
      <c r="E38" s="11"/>
      <c r="F38" s="13"/>
      <c r="G38" s="13"/>
    </row>
    <row r="39" spans="1:9">
      <c r="D39" s="13" t="s">
        <v>75</v>
      </c>
      <c r="E39" s="13"/>
      <c r="F39" s="13"/>
      <c r="G39" s="13"/>
    </row>
    <row r="40" spans="1:9">
      <c r="D40" s="13" t="s">
        <v>72</v>
      </c>
      <c r="E40" s="13"/>
      <c r="F40" s="13"/>
      <c r="G40" s="13"/>
    </row>
    <row r="41" spans="1:9">
      <c r="D41" s="13" t="s">
        <v>68</v>
      </c>
      <c r="E41" s="13"/>
      <c r="F41" s="13"/>
    </row>
    <row r="42" spans="1:9">
      <c r="F42" s="77" t="s">
        <v>76</v>
      </c>
    </row>
  </sheetData>
  <mergeCells count="6">
    <mergeCell ref="A1:I1"/>
    <mergeCell ref="A2:I2"/>
    <mergeCell ref="A9:A10"/>
    <mergeCell ref="B9:B10"/>
    <mergeCell ref="C9:H9"/>
    <mergeCell ref="I9:I10"/>
  </mergeCells>
  <phoneticPr fontId="10" type="noConversion"/>
  <printOptions horizontalCentered="1"/>
  <pageMargins left="0.32" right="0.2" top="0.66" bottom="0.52" header="0.25" footer="0.33"/>
  <pageSetup paperSize="9" scale="85" orientation="portrait" r:id="rId1"/>
  <headerFooter alignWithMargins="0">
    <oddFooter>&amp;Cก - 2 - 6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O44"/>
  <sheetViews>
    <sheetView tabSelected="1" view="pageLayout" topLeftCell="A2" workbookViewId="0">
      <selection activeCell="A2" sqref="A2:I2"/>
    </sheetView>
  </sheetViews>
  <sheetFormatPr defaultColWidth="9.140625" defaultRowHeight="21"/>
  <cols>
    <col min="1" max="1" width="8.140625" style="4" customWidth="1"/>
    <col min="2" max="2" width="38.7109375" style="2" customWidth="1"/>
    <col min="3" max="3" width="7.5703125" style="2" customWidth="1"/>
    <col min="4" max="4" width="8.42578125" style="2" customWidth="1"/>
    <col min="5" max="5" width="7.85546875" style="2" customWidth="1"/>
    <col min="6" max="6" width="9.28515625" style="2" customWidth="1"/>
    <col min="7" max="7" width="8.85546875" style="2" customWidth="1"/>
    <col min="8" max="8" width="9.85546875" style="2" bestFit="1" customWidth="1"/>
    <col min="9" max="9" width="27.5703125" style="2" customWidth="1"/>
    <col min="10" max="10" width="20.42578125" style="2" customWidth="1"/>
    <col min="11" max="16384" width="9.140625" style="2"/>
  </cols>
  <sheetData>
    <row r="1" spans="1:15">
      <c r="A1" s="81" t="s">
        <v>9</v>
      </c>
      <c r="B1" s="81"/>
      <c r="C1" s="81"/>
      <c r="D1" s="81"/>
      <c r="E1" s="81"/>
      <c r="F1" s="81"/>
      <c r="G1" s="81"/>
      <c r="H1" s="81"/>
      <c r="I1" s="81"/>
    </row>
    <row r="2" spans="1:15">
      <c r="A2" s="82" t="s">
        <v>5</v>
      </c>
      <c r="B2" s="82"/>
      <c r="C2" s="82"/>
      <c r="D2" s="82"/>
      <c r="E2" s="82"/>
      <c r="F2" s="82"/>
      <c r="G2" s="82"/>
      <c r="H2" s="82"/>
      <c r="I2" s="82"/>
    </row>
    <row r="3" spans="1:15">
      <c r="A3" s="76" t="s">
        <v>17</v>
      </c>
      <c r="B3" s="13"/>
      <c r="C3" s="13"/>
      <c r="D3" s="79"/>
      <c r="E3" s="79"/>
      <c r="F3" s="76" t="s">
        <v>52</v>
      </c>
      <c r="G3" s="79"/>
      <c r="H3" s="79"/>
      <c r="I3" s="13"/>
      <c r="J3" s="1"/>
      <c r="K3" s="1"/>
      <c r="M3" s="1"/>
      <c r="N3" s="1"/>
      <c r="O3" s="1"/>
    </row>
    <row r="4" spans="1:15">
      <c r="A4" s="76" t="s">
        <v>18</v>
      </c>
      <c r="B4" s="13"/>
      <c r="C4" s="79"/>
      <c r="D4" s="79"/>
      <c r="E4" s="79"/>
      <c r="F4" s="79"/>
      <c r="G4" s="79"/>
      <c r="H4" s="79"/>
      <c r="I4" s="79"/>
      <c r="J4" s="1"/>
      <c r="K4" s="1"/>
      <c r="M4" s="1"/>
      <c r="N4" s="1"/>
      <c r="O4" s="1"/>
    </row>
    <row r="5" spans="1:15">
      <c r="A5" s="76" t="s">
        <v>48</v>
      </c>
      <c r="B5" s="13"/>
      <c r="C5" s="79"/>
      <c r="D5" s="79"/>
      <c r="E5" s="79"/>
      <c r="F5" s="79"/>
      <c r="G5" s="79"/>
      <c r="H5" s="79"/>
      <c r="I5" s="79"/>
      <c r="J5" s="1"/>
      <c r="K5" s="1"/>
      <c r="M5" s="1"/>
      <c r="N5" s="1"/>
      <c r="O5" s="1"/>
    </row>
    <row r="6" spans="1:15" s="65" customFormat="1">
      <c r="A6" s="64" t="s">
        <v>77</v>
      </c>
      <c r="B6" s="63"/>
      <c r="C6" s="78"/>
      <c r="D6" s="78"/>
      <c r="E6" s="78"/>
      <c r="F6" s="78"/>
      <c r="G6" s="78"/>
      <c r="H6" s="78"/>
      <c r="I6" s="78"/>
      <c r="J6" s="61"/>
      <c r="K6" s="61"/>
      <c r="M6" s="61"/>
      <c r="N6" s="61"/>
      <c r="O6" s="61"/>
    </row>
    <row r="7" spans="1:15">
      <c r="A7" s="76" t="s">
        <v>53</v>
      </c>
      <c r="B7" s="13"/>
      <c r="C7" s="79"/>
      <c r="D7" s="79"/>
      <c r="E7" s="79"/>
      <c r="F7" s="79"/>
      <c r="G7" s="79"/>
      <c r="H7" s="79"/>
      <c r="I7" s="79"/>
      <c r="J7" s="1"/>
      <c r="K7" s="1"/>
      <c r="M7" s="1"/>
      <c r="N7" s="1"/>
      <c r="O7" s="1"/>
    </row>
    <row r="8" spans="1:15">
      <c r="A8" s="76" t="s">
        <v>55</v>
      </c>
      <c r="B8" s="13"/>
      <c r="C8" s="79"/>
      <c r="D8" s="79"/>
      <c r="E8" s="79"/>
      <c r="F8" s="76" t="s">
        <v>74</v>
      </c>
      <c r="G8" s="79"/>
      <c r="H8" s="79"/>
      <c r="I8" s="79"/>
      <c r="J8" s="1"/>
      <c r="K8" s="1"/>
      <c r="M8" s="1"/>
      <c r="N8" s="1"/>
      <c r="O8" s="1"/>
    </row>
    <row r="9" spans="1:15" s="5" customFormat="1">
      <c r="A9" s="83" t="s">
        <v>0</v>
      </c>
      <c r="B9" s="85" t="s">
        <v>10</v>
      </c>
      <c r="C9" s="85" t="s">
        <v>11</v>
      </c>
      <c r="D9" s="85"/>
      <c r="E9" s="85"/>
      <c r="F9" s="85"/>
      <c r="G9" s="85"/>
      <c r="H9" s="85"/>
      <c r="I9" s="85" t="s">
        <v>4</v>
      </c>
    </row>
    <row r="10" spans="1:15" s="5" customFormat="1" ht="37.5">
      <c r="A10" s="84"/>
      <c r="B10" s="85"/>
      <c r="C10" s="80" t="s">
        <v>12</v>
      </c>
      <c r="D10" s="80" t="s">
        <v>13</v>
      </c>
      <c r="E10" s="80" t="s">
        <v>3</v>
      </c>
      <c r="F10" s="80" t="s">
        <v>6</v>
      </c>
      <c r="G10" s="80" t="s">
        <v>14</v>
      </c>
      <c r="H10" s="80" t="s">
        <v>15</v>
      </c>
      <c r="I10" s="85"/>
    </row>
    <row r="11" spans="1:15" s="7" customFormat="1">
      <c r="A11" s="41" t="s">
        <v>47</v>
      </c>
      <c r="B11" s="51" t="s">
        <v>16</v>
      </c>
      <c r="C11" s="52"/>
      <c r="D11" s="42"/>
      <c r="E11" s="42"/>
      <c r="F11" s="42"/>
      <c r="G11" s="42"/>
      <c r="H11" s="67">
        <f>SUM(H12)</f>
        <v>367500</v>
      </c>
      <c r="I11" s="21"/>
    </row>
    <row r="12" spans="1:15" s="6" customFormat="1" ht="37.5">
      <c r="A12" s="43" t="s">
        <v>33</v>
      </c>
      <c r="B12" s="44" t="s">
        <v>21</v>
      </c>
      <c r="C12" s="45"/>
      <c r="D12" s="26"/>
      <c r="E12" s="26"/>
      <c r="F12" s="26"/>
      <c r="G12" s="26"/>
      <c r="H12" s="73">
        <f>H13+H33</f>
        <v>367500</v>
      </c>
      <c r="I12" s="22"/>
    </row>
    <row r="13" spans="1:15" s="6" customFormat="1">
      <c r="A13" s="43"/>
      <c r="B13" s="46" t="s">
        <v>49</v>
      </c>
      <c r="C13" s="25"/>
      <c r="D13" s="26"/>
      <c r="E13" s="47"/>
      <c r="F13" s="26"/>
      <c r="G13" s="48"/>
      <c r="H13" s="72">
        <f>SUM(H14+H17)</f>
        <v>339500</v>
      </c>
      <c r="I13" s="22"/>
    </row>
    <row r="14" spans="1:15" s="6" customFormat="1">
      <c r="A14" s="23" t="s">
        <v>34</v>
      </c>
      <c r="B14" s="49" t="s">
        <v>22</v>
      </c>
      <c r="C14" s="25"/>
      <c r="D14" s="26"/>
      <c r="E14" s="27"/>
      <c r="F14" s="28"/>
      <c r="G14" s="29"/>
      <c r="H14" s="53">
        <f>SUM(H15:H16)</f>
        <v>18000</v>
      </c>
      <c r="I14" s="22"/>
    </row>
    <row r="15" spans="1:15" s="69" customFormat="1">
      <c r="A15" s="23" t="s">
        <v>35</v>
      </c>
      <c r="B15" s="24" t="s">
        <v>23</v>
      </c>
      <c r="C15" s="56">
        <v>400</v>
      </c>
      <c r="D15" s="26" t="s">
        <v>19</v>
      </c>
      <c r="E15" s="58">
        <v>4</v>
      </c>
      <c r="F15" s="58">
        <v>9</v>
      </c>
      <c r="G15" s="57" t="s">
        <v>20</v>
      </c>
      <c r="H15" s="68">
        <f>C15*E15*F15</f>
        <v>14400</v>
      </c>
      <c r="I15" s="59"/>
    </row>
    <row r="16" spans="1:15" s="8" customFormat="1">
      <c r="A16" s="23" t="s">
        <v>51</v>
      </c>
      <c r="B16" s="24" t="s">
        <v>71</v>
      </c>
      <c r="C16" s="56">
        <v>600</v>
      </c>
      <c r="D16" s="26" t="s">
        <v>19</v>
      </c>
      <c r="E16" s="58">
        <v>2</v>
      </c>
      <c r="F16" s="58">
        <v>3</v>
      </c>
      <c r="G16" s="57" t="s">
        <v>20</v>
      </c>
      <c r="H16" s="68">
        <f>C16*E16*F16</f>
        <v>3600</v>
      </c>
      <c r="I16" s="59"/>
    </row>
    <row r="17" spans="1:9" s="66" customFormat="1">
      <c r="A17" s="23" t="s">
        <v>36</v>
      </c>
      <c r="B17" s="24" t="s">
        <v>24</v>
      </c>
      <c r="C17" s="35"/>
      <c r="D17" s="26"/>
      <c r="E17" s="28"/>
      <c r="F17" s="28"/>
      <c r="G17" s="28"/>
      <c r="H17" s="55">
        <f>H18+H24+H29</f>
        <v>321500</v>
      </c>
      <c r="I17" s="17"/>
    </row>
    <row r="18" spans="1:9" s="8" customFormat="1">
      <c r="A18" s="23" t="s">
        <v>37</v>
      </c>
      <c r="B18" s="24" t="s">
        <v>1</v>
      </c>
      <c r="C18" s="35"/>
      <c r="D18" s="26"/>
      <c r="E18" s="28"/>
      <c r="F18" s="28"/>
      <c r="G18" s="28"/>
      <c r="H18" s="55">
        <f>SUM(H19:H23)</f>
        <v>31200</v>
      </c>
      <c r="I18" s="70"/>
    </row>
    <row r="19" spans="1:9" s="8" customFormat="1">
      <c r="A19" s="30" t="s">
        <v>38</v>
      </c>
      <c r="B19" s="31" t="s">
        <v>54</v>
      </c>
      <c r="C19" s="32">
        <v>500</v>
      </c>
      <c r="D19" s="33" t="s">
        <v>25</v>
      </c>
      <c r="E19" s="34">
        <v>2</v>
      </c>
      <c r="F19" s="34">
        <v>1</v>
      </c>
      <c r="G19" s="33" t="s">
        <v>26</v>
      </c>
      <c r="H19" s="54">
        <f>C19*E19*F19</f>
        <v>1000</v>
      </c>
      <c r="I19" s="14"/>
    </row>
    <row r="20" spans="1:9" s="8" customFormat="1">
      <c r="A20" s="30" t="s">
        <v>39</v>
      </c>
      <c r="B20" s="31" t="s">
        <v>27</v>
      </c>
      <c r="C20" s="32">
        <v>25</v>
      </c>
      <c r="D20" s="37" t="s">
        <v>69</v>
      </c>
      <c r="E20" s="34">
        <v>76</v>
      </c>
      <c r="F20" s="34">
        <v>3</v>
      </c>
      <c r="G20" s="33" t="s">
        <v>28</v>
      </c>
      <c r="H20" s="54">
        <f>C20*E20*F20</f>
        <v>5700</v>
      </c>
      <c r="I20" s="14"/>
    </row>
    <row r="21" spans="1:9" s="8" customFormat="1">
      <c r="A21" s="30" t="s">
        <v>40</v>
      </c>
      <c r="B21" s="31" t="s">
        <v>29</v>
      </c>
      <c r="C21" s="32">
        <v>50</v>
      </c>
      <c r="D21" s="37" t="s">
        <v>69</v>
      </c>
      <c r="E21" s="34">
        <v>5</v>
      </c>
      <c r="F21" s="34">
        <v>2</v>
      </c>
      <c r="G21" s="33" t="s">
        <v>28</v>
      </c>
      <c r="H21" s="54">
        <f>C21*E21*F21</f>
        <v>500</v>
      </c>
      <c r="I21" s="14"/>
    </row>
    <row r="22" spans="1:9" s="8" customFormat="1">
      <c r="A22" s="30" t="s">
        <v>41</v>
      </c>
      <c r="B22" s="31" t="s">
        <v>56</v>
      </c>
      <c r="C22" s="32">
        <v>8000</v>
      </c>
      <c r="D22" s="33" t="s">
        <v>28</v>
      </c>
      <c r="E22" s="34">
        <v>1</v>
      </c>
      <c r="F22" s="34">
        <v>3</v>
      </c>
      <c r="G22" s="33" t="s">
        <v>28</v>
      </c>
      <c r="H22" s="54">
        <f>C22*E22*F22</f>
        <v>24000</v>
      </c>
      <c r="I22" s="14"/>
    </row>
    <row r="23" spans="1:9" s="66" customFormat="1">
      <c r="A23" s="30" t="s">
        <v>42</v>
      </c>
      <c r="B23" s="31" t="s">
        <v>50</v>
      </c>
      <c r="C23" s="36" t="s">
        <v>32</v>
      </c>
      <c r="D23" s="37" t="s">
        <v>32</v>
      </c>
      <c r="E23" s="37" t="s">
        <v>32</v>
      </c>
      <c r="F23" s="37" t="s">
        <v>32</v>
      </c>
      <c r="G23" s="37" t="s">
        <v>32</v>
      </c>
      <c r="H23" s="54">
        <v>0</v>
      </c>
      <c r="I23" s="14"/>
    </row>
    <row r="24" spans="1:9" s="66" customFormat="1">
      <c r="A24" s="23" t="s">
        <v>43</v>
      </c>
      <c r="B24" s="24" t="s">
        <v>57</v>
      </c>
      <c r="C24" s="35"/>
      <c r="D24" s="26"/>
      <c r="E24" s="28"/>
      <c r="F24" s="28"/>
      <c r="G24" s="28"/>
      <c r="H24" s="55">
        <f>SUBTOTAL(9,H25:H28)</f>
        <v>163400</v>
      </c>
      <c r="I24" s="62"/>
    </row>
    <row r="25" spans="1:9" s="66" customFormat="1">
      <c r="A25" s="30" t="s">
        <v>38</v>
      </c>
      <c r="B25" s="31" t="s">
        <v>58</v>
      </c>
      <c r="C25" s="36">
        <v>200</v>
      </c>
      <c r="D25" s="33" t="s">
        <v>69</v>
      </c>
      <c r="E25" s="34">
        <v>76</v>
      </c>
      <c r="F25" s="37">
        <v>2</v>
      </c>
      <c r="G25" s="33" t="s">
        <v>28</v>
      </c>
      <c r="H25" s="55">
        <f>C25*E25*F25</f>
        <v>30400</v>
      </c>
      <c r="I25" s="62"/>
    </row>
    <row r="26" spans="1:9" s="66" customFormat="1">
      <c r="A26" s="30" t="s">
        <v>39</v>
      </c>
      <c r="B26" s="31" t="s">
        <v>30</v>
      </c>
      <c r="C26" s="32">
        <v>250</v>
      </c>
      <c r="D26" s="33" t="s">
        <v>69</v>
      </c>
      <c r="E26" s="34">
        <v>76</v>
      </c>
      <c r="F26" s="34">
        <v>3</v>
      </c>
      <c r="G26" s="33" t="s">
        <v>28</v>
      </c>
      <c r="H26" s="54">
        <f>SUM(C26*E26*F26)</f>
        <v>57000</v>
      </c>
      <c r="I26" s="62"/>
    </row>
    <row r="27" spans="1:9" s="66" customFormat="1">
      <c r="A27" s="30" t="s">
        <v>40</v>
      </c>
      <c r="B27" s="31" t="s">
        <v>59</v>
      </c>
      <c r="C27" s="36">
        <v>350</v>
      </c>
      <c r="D27" s="33" t="s">
        <v>69</v>
      </c>
      <c r="E27" s="34">
        <v>76</v>
      </c>
      <c r="F27" s="37">
        <v>2</v>
      </c>
      <c r="G27" s="33" t="s">
        <v>28</v>
      </c>
      <c r="H27" s="55">
        <f t="shared" ref="H27:H28" si="0">C27*E27*F27</f>
        <v>53200</v>
      </c>
      <c r="I27" s="62"/>
    </row>
    <row r="28" spans="1:9" s="66" customFormat="1">
      <c r="A28" s="30" t="s">
        <v>41</v>
      </c>
      <c r="B28" s="31" t="s">
        <v>60</v>
      </c>
      <c r="C28" s="36">
        <v>100</v>
      </c>
      <c r="D28" s="33" t="s">
        <v>73</v>
      </c>
      <c r="E28" s="34">
        <v>76</v>
      </c>
      <c r="F28" s="37">
        <v>3</v>
      </c>
      <c r="G28" s="37" t="s">
        <v>28</v>
      </c>
      <c r="H28" s="55">
        <f t="shared" si="0"/>
        <v>22800</v>
      </c>
      <c r="I28" s="62"/>
    </row>
    <row r="29" spans="1:9" s="66" customFormat="1">
      <c r="A29" s="23" t="s">
        <v>43</v>
      </c>
      <c r="B29" s="24" t="s">
        <v>61</v>
      </c>
      <c r="C29" s="35"/>
      <c r="D29" s="26"/>
      <c r="E29" s="28"/>
      <c r="F29" s="28"/>
      <c r="G29" s="28"/>
      <c r="H29" s="55">
        <f>SUM(H30:H32)</f>
        <v>126900</v>
      </c>
      <c r="I29" s="62"/>
    </row>
    <row r="30" spans="1:9" s="66" customFormat="1">
      <c r="A30" s="30" t="s">
        <v>38</v>
      </c>
      <c r="B30" s="31" t="s">
        <v>62</v>
      </c>
      <c r="C30" s="36">
        <v>1200</v>
      </c>
      <c r="D30" s="33" t="s">
        <v>70</v>
      </c>
      <c r="E30" s="34">
        <v>15</v>
      </c>
      <c r="F30" s="34">
        <v>2</v>
      </c>
      <c r="G30" s="33" t="s">
        <v>31</v>
      </c>
      <c r="H30" s="55">
        <f>C30*E30*F30</f>
        <v>36000</v>
      </c>
      <c r="I30" s="14" t="s">
        <v>65</v>
      </c>
    </row>
    <row r="31" spans="1:9" s="66" customFormat="1">
      <c r="A31" s="30" t="s">
        <v>39</v>
      </c>
      <c r="B31" s="31" t="s">
        <v>63</v>
      </c>
      <c r="C31" s="32">
        <v>750</v>
      </c>
      <c r="D31" s="33" t="s">
        <v>70</v>
      </c>
      <c r="E31" s="34">
        <v>59</v>
      </c>
      <c r="F31" s="34">
        <v>2</v>
      </c>
      <c r="G31" s="33" t="s">
        <v>31</v>
      </c>
      <c r="H31" s="54">
        <f>SUM(C31*E31*F31)</f>
        <v>88500</v>
      </c>
      <c r="I31" s="14" t="s">
        <v>66</v>
      </c>
    </row>
    <row r="32" spans="1:9" s="66" customFormat="1">
      <c r="A32" s="30" t="s">
        <v>40</v>
      </c>
      <c r="B32" s="31" t="s">
        <v>64</v>
      </c>
      <c r="C32" s="36">
        <v>1200</v>
      </c>
      <c r="D32" s="33" t="s">
        <v>70</v>
      </c>
      <c r="E32" s="74">
        <v>2</v>
      </c>
      <c r="F32" s="26">
        <v>1</v>
      </c>
      <c r="G32" s="33" t="s">
        <v>31</v>
      </c>
      <c r="H32" s="55">
        <f>C32*E32*F32</f>
        <v>2400</v>
      </c>
      <c r="I32" s="14" t="s">
        <v>65</v>
      </c>
    </row>
    <row r="33" spans="1:9" s="66" customFormat="1">
      <c r="A33" s="23" t="s">
        <v>44</v>
      </c>
      <c r="B33" s="24" t="s">
        <v>8</v>
      </c>
      <c r="C33" s="35"/>
      <c r="D33" s="26"/>
      <c r="E33" s="28"/>
      <c r="F33" s="28"/>
      <c r="G33" s="28"/>
      <c r="H33" s="55">
        <f>SUBTOTAL(9,H34:H34)</f>
        <v>28000</v>
      </c>
      <c r="I33" s="62"/>
    </row>
    <row r="34" spans="1:9" s="8" customFormat="1">
      <c r="A34" s="30" t="s">
        <v>38</v>
      </c>
      <c r="B34" s="31" t="s">
        <v>45</v>
      </c>
      <c r="C34" s="36">
        <v>28</v>
      </c>
      <c r="D34" s="33" t="s">
        <v>46</v>
      </c>
      <c r="E34" s="37">
        <v>500</v>
      </c>
      <c r="F34" s="37">
        <v>2</v>
      </c>
      <c r="G34" s="37" t="s">
        <v>26</v>
      </c>
      <c r="H34" s="55">
        <f>C34*E34*F34</f>
        <v>28000</v>
      </c>
      <c r="I34" s="62"/>
    </row>
    <row r="35" spans="1:9">
      <c r="A35" s="75"/>
      <c r="B35" s="75"/>
      <c r="C35" s="75"/>
      <c r="D35" s="75"/>
      <c r="E35" s="75"/>
      <c r="F35" s="75"/>
      <c r="G35" s="75"/>
      <c r="H35" s="75"/>
      <c r="I35" s="14"/>
    </row>
    <row r="36" spans="1:9">
      <c r="A36" s="50"/>
      <c r="B36" s="19"/>
      <c r="C36" s="39" t="s">
        <v>2</v>
      </c>
      <c r="D36" s="38"/>
      <c r="E36" s="38"/>
      <c r="F36" s="38"/>
      <c r="G36" s="38"/>
      <c r="H36" s="71">
        <f>SUM(H11)</f>
        <v>367500</v>
      </c>
      <c r="I36" s="15"/>
    </row>
    <row r="37" spans="1:9">
      <c r="A37" s="9"/>
      <c r="B37" s="3"/>
      <c r="C37" s="18"/>
      <c r="D37" s="16"/>
      <c r="E37" s="16"/>
      <c r="F37" s="16"/>
      <c r="G37" s="16"/>
      <c r="H37" s="10"/>
      <c r="I37" s="3"/>
    </row>
    <row r="38" spans="1:9">
      <c r="A38" s="4" t="s">
        <v>7</v>
      </c>
      <c r="D38" s="11" t="s">
        <v>67</v>
      </c>
      <c r="E38" s="11"/>
      <c r="F38" s="13"/>
      <c r="G38" s="13"/>
    </row>
    <row r="39" spans="1:9">
      <c r="D39" s="13" t="s">
        <v>79</v>
      </c>
      <c r="E39" s="13"/>
      <c r="F39" s="13"/>
      <c r="G39" s="13"/>
    </row>
    <row r="40" spans="1:9">
      <c r="D40" s="13" t="s">
        <v>80</v>
      </c>
      <c r="E40" s="13"/>
      <c r="F40" s="13"/>
      <c r="G40" s="13"/>
    </row>
    <row r="41" spans="1:9">
      <c r="D41" s="13" t="s">
        <v>81</v>
      </c>
      <c r="E41" s="13"/>
      <c r="F41" s="13"/>
    </row>
    <row r="42" spans="1:9">
      <c r="F42" s="77" t="s">
        <v>78</v>
      </c>
    </row>
    <row r="43" spans="1:9">
      <c r="F43" s="77"/>
    </row>
    <row r="44" spans="1:9">
      <c r="F44" s="77"/>
    </row>
  </sheetData>
  <mergeCells count="6">
    <mergeCell ref="A1:I1"/>
    <mergeCell ref="A2:I2"/>
    <mergeCell ref="A9:A10"/>
    <mergeCell ref="B9:B10"/>
    <mergeCell ref="C9:H9"/>
    <mergeCell ref="I9:I10"/>
  </mergeCells>
  <printOptions horizontalCentered="1"/>
  <pageMargins left="0.32" right="0.2" top="0.66" bottom="0.52" header="0.25" footer="0.33"/>
  <pageSetup paperSize="9" scale="85" orientation="portrait" r:id="rId1"/>
  <headerFooter alignWithMargins="0">
    <oddFooter>&amp;Cก - 2 - 6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2</vt:i4>
      </vt:variant>
      <vt:variant>
        <vt:lpstr>ช่วงที่มีชื่อ</vt:lpstr>
      </vt:variant>
      <vt:variant>
        <vt:i4>2</vt:i4>
      </vt:variant>
    </vt:vector>
  </HeadingPairs>
  <TitlesOfParts>
    <vt:vector size="4" baseType="lpstr">
      <vt:lpstr>อนุ ก.2(4)</vt:lpstr>
      <vt:lpstr>อนุ ก.2(5)</vt:lpstr>
      <vt:lpstr>'อนุ ก.2(4)'!Print_Titles</vt:lpstr>
      <vt:lpstr>'อนุ ก.2(5)'!Print_Titles</vt:lpstr>
    </vt:vector>
  </TitlesOfParts>
  <Company>pers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OPEY A.</dc:creator>
  <cp:lastModifiedBy>Admin</cp:lastModifiedBy>
  <cp:lastPrinted>2017-09-08T04:49:29Z</cp:lastPrinted>
  <dcterms:created xsi:type="dcterms:W3CDTF">2000-05-18T07:35:53Z</dcterms:created>
  <dcterms:modified xsi:type="dcterms:W3CDTF">2018-04-02T05:11:13Z</dcterms:modified>
</cp:coreProperties>
</file>